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--101年5月起（回饋金、區政考核）\＊02--淨化場、污水廠回饋金、三鶯水資源回饋金(113年起)\資訊公開\"/>
    </mc:Choice>
  </mc:AlternateContent>
  <bookViews>
    <workbookView xWindow="240" yWindow="192" windowWidth="14952" windowHeight="7812"/>
  </bookViews>
  <sheets>
    <sheet name="113年" sheetId="17" r:id="rId1"/>
    <sheet name="112年" sheetId="15" r:id="rId2"/>
    <sheet name="　" sheetId="2" r:id="rId3"/>
    <sheet name="Sheet3" sheetId="3" r:id="rId4"/>
  </sheets>
  <definedNames>
    <definedName name="_xlnm.Print_Area" localSheetId="0">'113年'!$A$1:$M$13</definedName>
  </definedNames>
  <calcPr calcId="162913"/>
</workbook>
</file>

<file path=xl/calcChain.xml><?xml version="1.0" encoding="utf-8"?>
<calcChain xmlns="http://schemas.openxmlformats.org/spreadsheetml/2006/main">
  <c r="I6" i="15" l="1"/>
  <c r="H10" i="17" l="1"/>
  <c r="I10" i="17"/>
  <c r="H9" i="17"/>
  <c r="I9" i="17"/>
  <c r="I12" i="17" l="1"/>
  <c r="J10" i="17"/>
  <c r="J9" i="17"/>
  <c r="J8" i="17"/>
  <c r="H7" i="17"/>
  <c r="H12" i="17" s="1"/>
  <c r="J6" i="17"/>
  <c r="J5" i="17"/>
  <c r="J7" i="17" l="1"/>
  <c r="J12" i="17" s="1"/>
  <c r="I9" i="15" l="1"/>
  <c r="H10" i="15" l="1"/>
  <c r="J9" i="15"/>
  <c r="J8" i="15"/>
  <c r="J7" i="15"/>
  <c r="J6" i="15"/>
  <c r="I10" i="15"/>
  <c r="J4" i="15"/>
  <c r="J5" i="15" l="1"/>
  <c r="J10" i="15" s="1"/>
</calcChain>
</file>

<file path=xl/comments1.xml><?xml version="1.0" encoding="utf-8"?>
<comments xmlns="http://schemas.openxmlformats.org/spreadsheetml/2006/main">
  <authors>
    <author>林桂淑</author>
  </authors>
  <commentList>
    <comment ref="J3" authorId="0" shapeId="0">
      <text>
        <r>
          <rPr>
            <sz val="9"/>
            <color indexed="81"/>
            <rFont val="Tahoma"/>
            <family val="2"/>
          </rPr>
          <t xml:space="preserve">
&gt;&gt;113</t>
        </r>
        <r>
          <rPr>
            <sz val="9"/>
            <color indexed="81"/>
            <rFont val="細明體"/>
            <family val="3"/>
            <charset val="136"/>
          </rPr>
          <t>年回饋</t>
        </r>
        <r>
          <rPr>
            <sz val="9"/>
            <color indexed="81"/>
            <rFont val="Tahoma"/>
            <family val="2"/>
          </rPr>
          <t>98</t>
        </r>
        <r>
          <rPr>
            <sz val="9"/>
            <color indexed="81"/>
            <rFont val="細明體"/>
            <family val="3"/>
            <charset val="136"/>
          </rPr>
          <t>萬</t>
        </r>
        <r>
          <rPr>
            <sz val="9"/>
            <color indexed="81"/>
            <rFont val="Tahoma"/>
            <family val="2"/>
          </rPr>
          <t>98</t>
        </r>
        <r>
          <rPr>
            <sz val="9"/>
            <color indexed="81"/>
            <rFont val="細明體"/>
            <family val="3"/>
            <charset val="136"/>
          </rPr>
          <t xml:space="preserve">元
</t>
        </r>
        <r>
          <rPr>
            <sz val="9"/>
            <color indexed="81"/>
            <rFont val="Tahoma"/>
            <family val="2"/>
          </rPr>
          <t>&gt;&gt;111</t>
        </r>
        <r>
          <rPr>
            <sz val="9"/>
            <color indexed="81"/>
            <rFont val="細明體"/>
            <family val="3"/>
            <charset val="136"/>
          </rPr>
          <t>年賸餘</t>
        </r>
        <r>
          <rPr>
            <sz val="9"/>
            <color indexed="81"/>
            <rFont val="Tahoma"/>
            <family val="2"/>
          </rPr>
          <t>29</t>
        </r>
        <r>
          <rPr>
            <sz val="9"/>
            <color indexed="81"/>
            <rFont val="細明體"/>
            <family val="3"/>
            <charset val="136"/>
          </rPr>
          <t>萬</t>
        </r>
        <r>
          <rPr>
            <sz val="9"/>
            <color indexed="81"/>
            <rFont val="Tahoma"/>
            <family val="2"/>
          </rPr>
          <t>9975</t>
        </r>
        <r>
          <rPr>
            <sz val="9"/>
            <color indexed="81"/>
            <rFont val="細明體"/>
            <family val="3"/>
            <charset val="136"/>
          </rPr>
          <t>元</t>
        </r>
      </text>
    </comment>
  </commentList>
</comments>
</file>

<file path=xl/sharedStrings.xml><?xml version="1.0" encoding="utf-8"?>
<sst xmlns="http://schemas.openxmlformats.org/spreadsheetml/2006/main" count="117" uniqueCount="46">
  <si>
    <t>項次</t>
  </si>
  <si>
    <t>科目編號</t>
  </si>
  <si>
    <t>分支計畫</t>
  </si>
  <si>
    <t>1級用途</t>
  </si>
  <si>
    <t>說明／辦理案件項目</t>
  </si>
  <si>
    <t>代辦經費</t>
    <phoneticPr fontId="5" type="noConversion"/>
  </si>
  <si>
    <t>經常門</t>
    <phoneticPr fontId="5" type="noConversion"/>
  </si>
  <si>
    <t>備註</t>
    <phoneticPr fontId="5" type="noConversion"/>
  </si>
  <si>
    <t>符合自治條例之條文</t>
    <phoneticPr fontId="5" type="noConversion"/>
  </si>
  <si>
    <t>第8條第4款</t>
    <phoneticPr fontId="5" type="noConversion"/>
  </si>
  <si>
    <t>第8條第7款</t>
    <phoneticPr fontId="5" type="noConversion"/>
  </si>
  <si>
    <t>補助里別</t>
    <phoneticPr fontId="5" type="noConversion"/>
  </si>
  <si>
    <t>柑園里</t>
    <phoneticPr fontId="5" type="noConversion"/>
  </si>
  <si>
    <t>南園里</t>
    <phoneticPr fontId="5" type="noConversion"/>
  </si>
  <si>
    <t>西園里</t>
    <phoneticPr fontId="5" type="noConversion"/>
  </si>
  <si>
    <t>北園里</t>
    <phoneticPr fontId="5" type="noConversion"/>
  </si>
  <si>
    <t>東園里</t>
    <phoneticPr fontId="5" type="noConversion"/>
  </si>
  <si>
    <t>全區</t>
    <phoneticPr fontId="5" type="noConversion"/>
  </si>
  <si>
    <t>北園里112年環境保護參訪活動</t>
  </si>
  <si>
    <t>行政費用</t>
  </si>
  <si>
    <t>西園里112年環保參訪活動</t>
    <phoneticPr fontId="5" type="noConversion"/>
  </si>
  <si>
    <t>北園里113年環境保護參訪活動</t>
    <phoneticPr fontId="5" type="noConversion"/>
  </si>
  <si>
    <t>東園里113年環境生態觀摩</t>
    <phoneticPr fontId="5" type="noConversion"/>
  </si>
  <si>
    <t>西園里113年環境生態觀摩</t>
    <phoneticPr fontId="5" type="noConversion"/>
  </si>
  <si>
    <t>西園里113年自然生態觀摩</t>
    <phoneticPr fontId="5" type="noConversion"/>
  </si>
  <si>
    <t>柑園里113年環境生態觀摩</t>
    <phoneticPr fontId="5" type="noConversion"/>
  </si>
  <si>
    <t>南園里113年環保研習</t>
    <phoneticPr fontId="5" type="noConversion"/>
  </si>
  <si>
    <t>淨化場.MBR.污水場</t>
    <phoneticPr fontId="5" type="noConversion"/>
  </si>
  <si>
    <t>東園里112年環保參訪活動</t>
    <phoneticPr fontId="5" type="noConversion"/>
  </si>
  <si>
    <t>南園里112年環保研習</t>
    <phoneticPr fontId="5" type="noConversion"/>
  </si>
  <si>
    <t>柑園里112年環保參訪活動</t>
    <phoneticPr fontId="5" type="noConversion"/>
  </si>
  <si>
    <t>計畫執行情形</t>
    <phoneticPr fontId="5" type="noConversion"/>
  </si>
  <si>
    <t>已完成</t>
    <phoneticPr fontId="5" type="noConversion"/>
  </si>
  <si>
    <t>未完成</t>
    <phoneticPr fontId="5" type="noConversion"/>
  </si>
  <si>
    <r>
      <t xml:space="preserve">
核定金額
</t>
    </r>
    <r>
      <rPr>
        <b/>
        <sz val="12"/>
        <color theme="0" tint="-0.249977111117893"/>
        <rFont val="標楷體"/>
        <family val="4"/>
        <charset val="136"/>
      </rPr>
      <t/>
    </r>
    <phoneticPr fontId="5" type="noConversion"/>
  </si>
  <si>
    <t>√</t>
    <phoneticPr fontId="5" type="noConversion"/>
  </si>
  <si>
    <t>三鶯水資源</t>
    <phoneticPr fontId="5" type="noConversion"/>
  </si>
  <si>
    <r>
      <t xml:space="preserve">
</t>
    </r>
    <r>
      <rPr>
        <sz val="14"/>
        <color rgb="FF0000FF"/>
        <rFont val="標楷體"/>
        <family val="4"/>
        <charset val="136"/>
      </rPr>
      <t>113年度回饋金額</t>
    </r>
    <r>
      <rPr>
        <sz val="14"/>
        <color theme="1"/>
        <rFont val="標楷體"/>
        <family val="4"/>
        <charset val="136"/>
      </rPr>
      <t xml:space="preserve">
&gt;&gt;113年回饋98萬98元
</t>
    </r>
    <phoneticPr fontId="5" type="noConversion"/>
  </si>
  <si>
    <r>
      <t xml:space="preserve">
</t>
    </r>
    <r>
      <rPr>
        <sz val="14"/>
        <color rgb="FF0000FF"/>
        <rFont val="標楷體"/>
        <family val="4"/>
        <charset val="136"/>
      </rPr>
      <t>111年賸餘款</t>
    </r>
    <r>
      <rPr>
        <sz val="14"/>
        <color theme="1"/>
        <rFont val="標楷體"/>
        <family val="4"/>
        <charset val="136"/>
      </rPr>
      <t xml:space="preserve">
&gt;&gt;111年賸餘29萬9975元
(註：112年賸餘款-列入114年計畫編列)</t>
    </r>
    <phoneticPr fontId="5" type="noConversion"/>
  </si>
  <si>
    <t>合  計</t>
    <phoneticPr fontId="5" type="noConversion"/>
  </si>
  <si>
    <t>賸餘款作為爾後年度續運用</t>
    <phoneticPr fontId="5" type="noConversion"/>
  </si>
  <si>
    <t>核定金額</t>
    <phoneticPr fontId="5" type="noConversion"/>
  </si>
  <si>
    <t>執行金額</t>
    <phoneticPr fontId="5" type="noConversion"/>
  </si>
  <si>
    <t>賸餘金額</t>
    <phoneticPr fontId="5" type="noConversion"/>
  </si>
  <si>
    <t>樹林區112年度運用新北市公共污水處理廠回饋金
（北大礫間淨化場、MBR薄膜生物處理廠、臺北大學污水處理廠回饋金）使用計畫書辦理情形表</t>
    <phoneticPr fontId="5" type="noConversion"/>
  </si>
  <si>
    <t>樹林區113年度運用新北市公共污水處理廠回饋金
（北大礫間淨化場、MBR薄膜生物處理廠、臺北大學污水處理廠回饋金、三鶯水資源）使用計畫書辦理情形表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</si>
</sst>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 "/>
    <numFmt numFmtId="178" formatCode="#,##0_);[Red]\(#,##0\)"/>
  </numFmts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b/>
      <sz val="12"/>
      <color rgb="FF0000FF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5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15"/>
      <color theme="1"/>
      <name val="新細明體"/>
      <family val="2"/>
      <charset val="136"/>
      <scheme val="minor"/>
    </font>
    <font>
      <sz val="15"/>
      <color theme="0" tint="-0.34998626667073579"/>
      <name val="新細明體"/>
      <family val="2"/>
      <charset val="136"/>
      <scheme val="minor"/>
    </font>
    <font>
      <b/>
      <sz val="12"/>
      <color theme="0" tint="-0.249977111117893"/>
      <name val="標楷體"/>
      <family val="4"/>
      <charset val="136"/>
    </font>
    <font>
      <sz val="15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rgb="FF0000FF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14"/>
      <color rgb="FF006600"/>
      <name val="新細明體"/>
      <family val="1"/>
      <charset val="136"/>
      <scheme val="minor"/>
    </font>
    <font>
      <b/>
      <sz val="18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78" fontId="0" fillId="0" borderId="0" xfId="0" applyNumberForma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10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top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49" fontId="15" fillId="0" borderId="1" xfId="1" applyNumberFormat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78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76" fontId="15" fillId="3" borderId="1" xfId="1" applyNumberFormat="1" applyFont="1" applyFill="1" applyBorder="1" applyAlignment="1">
      <alignment horizontal="center" vertical="top" wrapText="1"/>
    </xf>
    <xf numFmtId="178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5" fillId="3" borderId="1" xfId="0" applyNumberFormat="1" applyFont="1" applyFill="1" applyBorder="1" applyAlignment="1">
      <alignment horizontal="right" vertical="center" wrapText="1" indent="1"/>
    </xf>
    <xf numFmtId="176" fontId="15" fillId="0" borderId="1" xfId="0" applyNumberFormat="1" applyFont="1" applyFill="1" applyBorder="1" applyAlignment="1">
      <alignment horizontal="right" vertical="center" wrapText="1" inden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>
      <alignment vertical="center"/>
    </xf>
    <xf numFmtId="176" fontId="15" fillId="3" borderId="3" xfId="0" applyNumberFormat="1" applyFont="1" applyFill="1" applyBorder="1" applyAlignment="1">
      <alignment horizontal="right" vertical="center" wrapText="1" inden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right" vertical="center" wrapText="1" indent="1"/>
    </xf>
    <xf numFmtId="0" fontId="19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10" fontId="4" fillId="0" borderId="0" xfId="0" applyNumberFormat="1" applyFont="1" applyFill="1">
      <alignment vertical="center"/>
    </xf>
    <xf numFmtId="176" fontId="15" fillId="0" borderId="1" xfId="4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178" fontId="15" fillId="0" borderId="1" xfId="4" applyNumberFormat="1" applyFont="1" applyFill="1" applyBorder="1">
      <alignment vertical="center"/>
    </xf>
    <xf numFmtId="178" fontId="15" fillId="0" borderId="1" xfId="4" applyNumberFormat="1" applyFont="1" applyFill="1" applyBorder="1" applyAlignment="1">
      <alignment horizontal="center" vertical="center"/>
    </xf>
    <xf numFmtId="178" fontId="15" fillId="0" borderId="5" xfId="0" applyNumberFormat="1" applyFont="1" applyFill="1" applyBorder="1" applyAlignment="1">
      <alignment horizontal="center" vertical="center"/>
    </xf>
    <xf numFmtId="178" fontId="15" fillId="0" borderId="3" xfId="4" applyNumberFormat="1" applyFon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vertical="center" wrapText="1"/>
    </xf>
  </cellXfs>
  <cellStyles count="5">
    <cellStyle name="一般" xfId="0" builtinId="0"/>
    <cellStyle name="一般 2" xfId="1"/>
    <cellStyle name="一般 3" xfId="2"/>
    <cellStyle name="千分位 2" xfId="3"/>
    <cellStyle name="好" xfId="4" builtinId="26"/>
  </cellStyles>
  <dxfs count="0"/>
  <tableStyles count="0" defaultTableStyle="TableStyleMedium9" defaultPivotStyle="PivotStyleLight16"/>
  <colors>
    <mruColors>
      <color rgb="FF0000FF"/>
      <color rgb="FF0066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U12"/>
  <sheetViews>
    <sheetView tabSelected="1" zoomScale="70" zoomScaleNormal="70" workbookViewId="0">
      <pane xSplit="8" ySplit="4" topLeftCell="J5" activePane="bottomRight" state="frozen"/>
      <selection pane="topRight" activeCell="J1" sqref="J1"/>
      <selection pane="bottomLeft" activeCell="A2" sqref="A2"/>
      <selection pane="bottomRight" activeCell="Q10" sqref="Q10"/>
    </sheetView>
  </sheetViews>
  <sheetFormatPr defaultColWidth="9" defaultRowHeight="21" x14ac:dyDescent="0.3"/>
  <cols>
    <col min="1" max="1" width="6.109375" style="12" customWidth="1"/>
    <col min="2" max="2" width="9" style="12" hidden="1" customWidth="1"/>
    <col min="3" max="3" width="8.88671875" style="12" hidden="1" customWidth="1"/>
    <col min="4" max="4" width="11.21875" style="12" hidden="1" customWidth="1"/>
    <col min="5" max="5" width="16" style="11" customWidth="1"/>
    <col min="6" max="6" width="17.33203125" style="10" customWidth="1"/>
    <col min="7" max="7" width="39.6640625" style="9" customWidth="1"/>
    <col min="8" max="8" width="27.21875" style="4" hidden="1" customWidth="1"/>
    <col min="9" max="9" width="27.6640625" style="4" hidden="1" customWidth="1"/>
    <col min="10" max="10" width="22.5546875" style="7" customWidth="1"/>
    <col min="11" max="12" width="10.5546875" style="7" customWidth="1"/>
    <col min="13" max="13" width="16.33203125" style="1" customWidth="1"/>
    <col min="14" max="16384" width="9" style="1"/>
  </cols>
  <sheetData>
    <row r="1" spans="1:13" ht="54.6" customHeight="1" x14ac:dyDescent="0.3">
      <c r="A1" s="18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45.6" hidden="1" customHeight="1" x14ac:dyDescent="0.3">
      <c r="A2" s="14"/>
      <c r="B2" s="15"/>
      <c r="C2" s="15"/>
      <c r="D2" s="15"/>
      <c r="E2" s="15"/>
      <c r="F2" s="17"/>
      <c r="G2" s="15"/>
      <c r="H2" s="16" t="s">
        <v>27</v>
      </c>
      <c r="I2" s="16" t="s">
        <v>27</v>
      </c>
      <c r="J2" s="16" t="s">
        <v>27</v>
      </c>
      <c r="K2" s="16"/>
      <c r="L2" s="16"/>
      <c r="M2" s="15"/>
    </row>
    <row r="3" spans="1:13" ht="45.6" customHeight="1" x14ac:dyDescent="0.3">
      <c r="A3" s="21" t="s">
        <v>0</v>
      </c>
      <c r="B3" s="44"/>
      <c r="C3" s="44"/>
      <c r="D3" s="44"/>
      <c r="E3" s="22" t="s">
        <v>8</v>
      </c>
      <c r="F3" s="23" t="s">
        <v>11</v>
      </c>
      <c r="G3" s="23" t="s">
        <v>4</v>
      </c>
      <c r="H3" s="45"/>
      <c r="I3" s="45"/>
      <c r="J3" s="24" t="s">
        <v>34</v>
      </c>
      <c r="K3" s="25" t="s">
        <v>31</v>
      </c>
      <c r="L3" s="25"/>
      <c r="M3" s="22" t="s">
        <v>7</v>
      </c>
    </row>
    <row r="4" spans="1:13" s="13" customFormat="1" ht="46.2" customHeight="1" x14ac:dyDescent="0.3">
      <c r="A4" s="26"/>
      <c r="B4" s="27" t="s">
        <v>1</v>
      </c>
      <c r="C4" s="27" t="s">
        <v>2</v>
      </c>
      <c r="D4" s="27" t="s">
        <v>3</v>
      </c>
      <c r="E4" s="28"/>
      <c r="F4" s="29"/>
      <c r="G4" s="29"/>
      <c r="H4" s="30" t="s">
        <v>37</v>
      </c>
      <c r="I4" s="30" t="s">
        <v>38</v>
      </c>
      <c r="J4" s="26"/>
      <c r="K4" s="31" t="s">
        <v>32</v>
      </c>
      <c r="L4" s="31" t="s">
        <v>33</v>
      </c>
      <c r="M4" s="20"/>
    </row>
    <row r="5" spans="1:13" s="3" customFormat="1" ht="54.6" customHeight="1" x14ac:dyDescent="0.3">
      <c r="A5" s="32">
        <v>1</v>
      </c>
      <c r="B5" s="32">
        <v>22011</v>
      </c>
      <c r="C5" s="32" t="s">
        <v>6</v>
      </c>
      <c r="D5" s="32" t="s">
        <v>5</v>
      </c>
      <c r="E5" s="33" t="s">
        <v>9</v>
      </c>
      <c r="F5" s="33" t="s">
        <v>12</v>
      </c>
      <c r="G5" s="34" t="s">
        <v>25</v>
      </c>
      <c r="H5" s="35">
        <v>257101</v>
      </c>
      <c r="I5" s="35">
        <v>80603</v>
      </c>
      <c r="J5" s="36">
        <f>H5+I5</f>
        <v>337704</v>
      </c>
      <c r="K5" s="36"/>
      <c r="L5" s="37" t="s">
        <v>35</v>
      </c>
      <c r="M5" s="33"/>
    </row>
    <row r="6" spans="1:13" s="3" customFormat="1" ht="54.6" customHeight="1" x14ac:dyDescent="0.3">
      <c r="A6" s="32">
        <v>2</v>
      </c>
      <c r="B6" s="32">
        <v>22011</v>
      </c>
      <c r="C6" s="32" t="s">
        <v>6</v>
      </c>
      <c r="D6" s="32" t="s">
        <v>5</v>
      </c>
      <c r="E6" s="33" t="s">
        <v>9</v>
      </c>
      <c r="F6" s="33" t="s">
        <v>13</v>
      </c>
      <c r="G6" s="34" t="s">
        <v>26</v>
      </c>
      <c r="H6" s="35">
        <v>257101</v>
      </c>
      <c r="I6" s="35">
        <v>52375</v>
      </c>
      <c r="J6" s="36">
        <f t="shared" ref="J6:J10" si="0">H6+I6</f>
        <v>309476</v>
      </c>
      <c r="K6" s="36"/>
      <c r="L6" s="37" t="s">
        <v>35</v>
      </c>
      <c r="M6" s="38"/>
    </row>
    <row r="7" spans="1:13" s="3" customFormat="1" ht="54.6" customHeight="1" x14ac:dyDescent="0.3">
      <c r="A7" s="32">
        <v>3</v>
      </c>
      <c r="B7" s="32">
        <v>22011</v>
      </c>
      <c r="C7" s="32" t="s">
        <v>6</v>
      </c>
      <c r="D7" s="32" t="s">
        <v>5</v>
      </c>
      <c r="E7" s="33" t="s">
        <v>9</v>
      </c>
      <c r="F7" s="33" t="s">
        <v>14</v>
      </c>
      <c r="G7" s="34" t="s">
        <v>23</v>
      </c>
      <c r="H7" s="39">
        <f>161600+44098</f>
        <v>205698</v>
      </c>
      <c r="I7" s="39">
        <v>141246</v>
      </c>
      <c r="J7" s="36">
        <f t="shared" si="0"/>
        <v>346944</v>
      </c>
      <c r="K7" s="36"/>
      <c r="L7" s="37" t="s">
        <v>35</v>
      </c>
      <c r="M7" s="38"/>
    </row>
    <row r="8" spans="1:13" s="3" customFormat="1" ht="54.6" customHeight="1" x14ac:dyDescent="0.3">
      <c r="A8" s="32">
        <v>4</v>
      </c>
      <c r="B8" s="32">
        <v>22011</v>
      </c>
      <c r="C8" s="32" t="s">
        <v>6</v>
      </c>
      <c r="D8" s="32" t="s">
        <v>5</v>
      </c>
      <c r="E8" s="33" t="s">
        <v>9</v>
      </c>
      <c r="F8" s="33" t="s">
        <v>15</v>
      </c>
      <c r="G8" s="34" t="s">
        <v>21</v>
      </c>
      <c r="H8" s="35">
        <v>161600</v>
      </c>
      <c r="I8" s="35">
        <v>0</v>
      </c>
      <c r="J8" s="36">
        <f t="shared" si="0"/>
        <v>161600</v>
      </c>
      <c r="K8" s="36"/>
      <c r="L8" s="37" t="s">
        <v>35</v>
      </c>
      <c r="M8" s="38"/>
    </row>
    <row r="9" spans="1:13" s="3" customFormat="1" ht="54.6" customHeight="1" x14ac:dyDescent="0.3">
      <c r="A9" s="32">
        <v>5</v>
      </c>
      <c r="B9" s="32">
        <v>22011</v>
      </c>
      <c r="C9" s="32" t="s">
        <v>6</v>
      </c>
      <c r="D9" s="32" t="s">
        <v>5</v>
      </c>
      <c r="E9" s="33" t="s">
        <v>9</v>
      </c>
      <c r="F9" s="33" t="s">
        <v>16</v>
      </c>
      <c r="G9" s="34" t="s">
        <v>22</v>
      </c>
      <c r="H9" s="35">
        <f>89778+1062</f>
        <v>90840</v>
      </c>
      <c r="I9" s="35">
        <f>20709</f>
        <v>20709</v>
      </c>
      <c r="J9" s="36">
        <f t="shared" si="0"/>
        <v>111549</v>
      </c>
      <c r="K9" s="36"/>
      <c r="L9" s="37" t="s">
        <v>35</v>
      </c>
      <c r="M9" s="38"/>
    </row>
    <row r="10" spans="1:13" s="3" customFormat="1" ht="54.6" customHeight="1" x14ac:dyDescent="0.3">
      <c r="A10" s="32">
        <v>6</v>
      </c>
      <c r="B10" s="32">
        <v>22011</v>
      </c>
      <c r="C10" s="32" t="s">
        <v>6</v>
      </c>
      <c r="D10" s="32" t="s">
        <v>5</v>
      </c>
      <c r="E10" s="33" t="s">
        <v>10</v>
      </c>
      <c r="F10" s="40" t="s">
        <v>17</v>
      </c>
      <c r="G10" s="34" t="s">
        <v>19</v>
      </c>
      <c r="H10" s="39">
        <f>8820-1062</f>
        <v>7758</v>
      </c>
      <c r="I10" s="39">
        <f>5042</f>
        <v>5042</v>
      </c>
      <c r="J10" s="36">
        <f t="shared" si="0"/>
        <v>12800</v>
      </c>
      <c r="K10" s="36"/>
      <c r="L10" s="37" t="s">
        <v>35</v>
      </c>
      <c r="M10" s="34"/>
    </row>
    <row r="11" spans="1:13" s="3" customFormat="1" ht="54.6" customHeight="1" x14ac:dyDescent="0.3">
      <c r="A11" s="32">
        <v>7</v>
      </c>
      <c r="B11" s="32">
        <v>22011</v>
      </c>
      <c r="C11" s="32" t="s">
        <v>6</v>
      </c>
      <c r="D11" s="32" t="s">
        <v>5</v>
      </c>
      <c r="E11" s="33" t="s">
        <v>9</v>
      </c>
      <c r="F11" s="33" t="s">
        <v>14</v>
      </c>
      <c r="G11" s="34" t="s">
        <v>24</v>
      </c>
      <c r="H11" s="39">
        <v>7526</v>
      </c>
      <c r="I11" s="39">
        <v>267764</v>
      </c>
      <c r="J11" s="36">
        <v>13417</v>
      </c>
      <c r="K11" s="36"/>
      <c r="L11" s="37" t="s">
        <v>35</v>
      </c>
      <c r="M11" s="34" t="s">
        <v>36</v>
      </c>
    </row>
    <row r="12" spans="1:13" s="5" customFormat="1" ht="57" customHeight="1" x14ac:dyDescent="0.3">
      <c r="A12" s="41"/>
      <c r="B12" s="42"/>
      <c r="C12" s="42"/>
      <c r="D12" s="43"/>
      <c r="E12" s="33"/>
      <c r="F12" s="33"/>
      <c r="G12" s="33" t="s">
        <v>39</v>
      </c>
      <c r="H12" s="35">
        <f>SUM(H5:H10)</f>
        <v>980098</v>
      </c>
      <c r="I12" s="35">
        <f>SUM(I5:I10)</f>
        <v>299975</v>
      </c>
      <c r="J12" s="36">
        <f>SUM(J5:J11)</f>
        <v>1293490</v>
      </c>
      <c r="K12" s="46"/>
      <c r="L12" s="46"/>
      <c r="M12" s="47"/>
    </row>
  </sheetData>
  <mergeCells count="9">
    <mergeCell ref="A1:M1"/>
    <mergeCell ref="A12:D12"/>
    <mergeCell ref="A3:A4"/>
    <mergeCell ref="F3:F4"/>
    <mergeCell ref="G3:G4"/>
    <mergeCell ref="J3:J4"/>
    <mergeCell ref="K3:L3"/>
    <mergeCell ref="E3:E4"/>
    <mergeCell ref="M3:M4"/>
  </mergeCells>
  <phoneticPr fontId="5" type="noConversion"/>
  <printOptions horizontalCentered="1"/>
  <pageMargins left="0.70866141732283472" right="0.70866141732283472" top="0.74803149606299213" bottom="0.74803149606299213" header="0.70866141732283472" footer="0.31496062992125984"/>
  <pageSetup paperSize="9" scale="8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M10"/>
  <sheetViews>
    <sheetView zoomScale="70" zoomScaleNormal="70" workbookViewId="0">
      <pane xSplit="7" ySplit="3" topLeftCell="H4" activePane="bottomRight" state="frozen"/>
      <selection pane="topRight" activeCell="J1" sqref="J1"/>
      <selection pane="bottomLeft" activeCell="A2" sqref="A2"/>
      <selection pane="bottomRight" activeCell="P10" sqref="P10"/>
    </sheetView>
  </sheetViews>
  <sheetFormatPr defaultColWidth="9" defaultRowHeight="21" x14ac:dyDescent="0.3"/>
  <cols>
    <col min="1" max="1" width="6.88671875" style="2" customWidth="1"/>
    <col min="2" max="2" width="9" style="2" hidden="1" customWidth="1"/>
    <col min="3" max="3" width="8.88671875" style="2" hidden="1" customWidth="1"/>
    <col min="4" max="4" width="11.21875" style="2" hidden="1" customWidth="1"/>
    <col min="5" max="5" width="15.44140625" style="6" customWidth="1"/>
    <col min="6" max="6" width="14.109375" style="51" customWidth="1"/>
    <col min="7" max="7" width="37.33203125" style="52" customWidth="1"/>
    <col min="8" max="8" width="18.109375" style="3" customWidth="1"/>
    <col min="9" max="9" width="18.109375" style="53" customWidth="1"/>
    <col min="10" max="10" width="18.109375" style="3" customWidth="1"/>
    <col min="11" max="12" width="10.33203125" style="3" customWidth="1"/>
    <col min="13" max="13" width="20.21875" style="6" customWidth="1"/>
    <col min="14" max="16384" width="9" style="3"/>
  </cols>
  <sheetData>
    <row r="1" spans="1:13" ht="79.2" customHeight="1" x14ac:dyDescent="0.3">
      <c r="A1" s="64" t="s">
        <v>44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48.6" customHeight="1" x14ac:dyDescent="0.3">
      <c r="A2" s="21" t="s">
        <v>0</v>
      </c>
      <c r="B2" s="8"/>
      <c r="C2" s="8"/>
      <c r="D2" s="8"/>
      <c r="E2" s="23" t="s">
        <v>8</v>
      </c>
      <c r="F2" s="23" t="s">
        <v>11</v>
      </c>
      <c r="G2" s="23" t="s">
        <v>4</v>
      </c>
      <c r="H2" s="24" t="s">
        <v>41</v>
      </c>
      <c r="I2" s="24" t="s">
        <v>42</v>
      </c>
      <c r="J2" s="54" t="s">
        <v>43</v>
      </c>
      <c r="K2" s="62" t="s">
        <v>31</v>
      </c>
      <c r="L2" s="63"/>
      <c r="M2" s="23" t="s">
        <v>7</v>
      </c>
    </row>
    <row r="3" spans="1:13" ht="48.6" customHeight="1" x14ac:dyDescent="0.3">
      <c r="A3" s="55"/>
      <c r="B3" s="27" t="s">
        <v>1</v>
      </c>
      <c r="C3" s="27" t="s">
        <v>2</v>
      </c>
      <c r="D3" s="27" t="s">
        <v>3</v>
      </c>
      <c r="E3" s="56"/>
      <c r="F3" s="56"/>
      <c r="G3" s="56"/>
      <c r="H3" s="56"/>
      <c r="I3" s="56"/>
      <c r="J3" s="56"/>
      <c r="K3" s="31" t="s">
        <v>32</v>
      </c>
      <c r="L3" s="31" t="s">
        <v>33</v>
      </c>
      <c r="M3" s="56"/>
    </row>
    <row r="4" spans="1:13" ht="63" customHeight="1" x14ac:dyDescent="0.3">
      <c r="A4" s="32">
        <v>1</v>
      </c>
      <c r="B4" s="32">
        <v>22011</v>
      </c>
      <c r="C4" s="32" t="s">
        <v>6</v>
      </c>
      <c r="D4" s="32" t="s">
        <v>5</v>
      </c>
      <c r="E4" s="33" t="s">
        <v>9</v>
      </c>
      <c r="F4" s="33" t="s">
        <v>12</v>
      </c>
      <c r="G4" s="34" t="s">
        <v>30</v>
      </c>
      <c r="H4" s="36">
        <v>667582</v>
      </c>
      <c r="I4" s="57">
        <v>650041</v>
      </c>
      <c r="J4" s="58">
        <f>H4-I4</f>
        <v>17541</v>
      </c>
      <c r="K4" s="59" t="s">
        <v>35</v>
      </c>
      <c r="L4" s="58"/>
      <c r="M4" s="48" t="s">
        <v>40</v>
      </c>
    </row>
    <row r="5" spans="1:13" ht="63" customHeight="1" x14ac:dyDescent="0.3">
      <c r="A5" s="32">
        <v>2</v>
      </c>
      <c r="B5" s="32">
        <v>22011</v>
      </c>
      <c r="C5" s="32" t="s">
        <v>6</v>
      </c>
      <c r="D5" s="32" t="s">
        <v>5</v>
      </c>
      <c r="E5" s="33" t="s">
        <v>9</v>
      </c>
      <c r="F5" s="33" t="s">
        <v>13</v>
      </c>
      <c r="G5" s="34" t="s">
        <v>29</v>
      </c>
      <c r="H5" s="36">
        <v>401590</v>
      </c>
      <c r="I5" s="57">
        <v>401590</v>
      </c>
      <c r="J5" s="58">
        <f>H5-I5</f>
        <v>0</v>
      </c>
      <c r="K5" s="59" t="s">
        <v>35</v>
      </c>
      <c r="L5" s="58"/>
      <c r="M5" s="48"/>
    </row>
    <row r="6" spans="1:13" ht="63" customHeight="1" x14ac:dyDescent="0.3">
      <c r="A6" s="32">
        <v>3</v>
      </c>
      <c r="B6" s="32">
        <v>22011</v>
      </c>
      <c r="C6" s="32" t="s">
        <v>6</v>
      </c>
      <c r="D6" s="32" t="s">
        <v>5</v>
      </c>
      <c r="E6" s="33" t="s">
        <v>9</v>
      </c>
      <c r="F6" s="33" t="s">
        <v>14</v>
      </c>
      <c r="G6" s="34" t="s">
        <v>20</v>
      </c>
      <c r="H6" s="36">
        <v>612841</v>
      </c>
      <c r="I6" s="57">
        <f>167629+373795</f>
        <v>541424</v>
      </c>
      <c r="J6" s="58">
        <f>H6-I6</f>
        <v>71417</v>
      </c>
      <c r="K6" s="59" t="s">
        <v>35</v>
      </c>
      <c r="L6" s="58"/>
      <c r="M6" s="48" t="s">
        <v>40</v>
      </c>
    </row>
    <row r="7" spans="1:13" ht="63" customHeight="1" x14ac:dyDescent="0.3">
      <c r="A7" s="32">
        <v>4</v>
      </c>
      <c r="B7" s="32">
        <v>22011</v>
      </c>
      <c r="C7" s="32" t="s">
        <v>6</v>
      </c>
      <c r="D7" s="32" t="s">
        <v>5</v>
      </c>
      <c r="E7" s="33" t="s">
        <v>9</v>
      </c>
      <c r="F7" s="33" t="s">
        <v>15</v>
      </c>
      <c r="G7" s="34" t="s">
        <v>18</v>
      </c>
      <c r="H7" s="36">
        <v>256530</v>
      </c>
      <c r="I7" s="57">
        <v>256530</v>
      </c>
      <c r="J7" s="58">
        <f>H7-I7</f>
        <v>0</v>
      </c>
      <c r="K7" s="59" t="s">
        <v>35</v>
      </c>
      <c r="L7" s="58"/>
      <c r="M7" s="48"/>
    </row>
    <row r="8" spans="1:13" ht="63" customHeight="1" x14ac:dyDescent="0.3">
      <c r="A8" s="32">
        <v>5</v>
      </c>
      <c r="B8" s="32">
        <v>22011</v>
      </c>
      <c r="C8" s="32" t="s">
        <v>6</v>
      </c>
      <c r="D8" s="32" t="s">
        <v>5</v>
      </c>
      <c r="E8" s="33" t="s">
        <v>9</v>
      </c>
      <c r="F8" s="33" t="s">
        <v>16</v>
      </c>
      <c r="G8" s="34" t="s">
        <v>28</v>
      </c>
      <c r="H8" s="36">
        <v>286730</v>
      </c>
      <c r="I8" s="57">
        <v>211600</v>
      </c>
      <c r="J8" s="58">
        <f>H8-I8</f>
        <v>75130</v>
      </c>
      <c r="K8" s="59" t="s">
        <v>35</v>
      </c>
      <c r="L8" s="58"/>
      <c r="M8" s="48" t="s">
        <v>40</v>
      </c>
    </row>
    <row r="9" spans="1:13" ht="63" customHeight="1" x14ac:dyDescent="0.3">
      <c r="A9" s="32">
        <v>6</v>
      </c>
      <c r="B9" s="32">
        <v>22011</v>
      </c>
      <c r="C9" s="32" t="s">
        <v>6</v>
      </c>
      <c r="D9" s="32" t="s">
        <v>5</v>
      </c>
      <c r="E9" s="33" t="s">
        <v>10</v>
      </c>
      <c r="F9" s="40" t="s">
        <v>17</v>
      </c>
      <c r="G9" s="34" t="s">
        <v>19</v>
      </c>
      <c r="H9" s="36">
        <v>16215</v>
      </c>
      <c r="I9" s="57">
        <f>910+15305</f>
        <v>16215</v>
      </c>
      <c r="J9" s="61">
        <f>H9-I9</f>
        <v>0</v>
      </c>
      <c r="K9" s="59" t="s">
        <v>35</v>
      </c>
      <c r="L9" s="58"/>
      <c r="M9" s="34"/>
    </row>
    <row r="10" spans="1:13" ht="63" customHeight="1" x14ac:dyDescent="0.3">
      <c r="A10" s="41"/>
      <c r="B10" s="49"/>
      <c r="C10" s="49"/>
      <c r="D10" s="50"/>
      <c r="E10" s="33"/>
      <c r="F10" s="33"/>
      <c r="G10" s="33" t="s">
        <v>39</v>
      </c>
      <c r="H10" s="36">
        <f t="shared" ref="H10" si="0">SUM(H4:H9)</f>
        <v>2241488</v>
      </c>
      <c r="I10" s="60">
        <f>SUM(I4:I9)</f>
        <v>2077400</v>
      </c>
      <c r="J10" s="58">
        <f>SUM(J4:J9)</f>
        <v>164088</v>
      </c>
      <c r="K10" s="58"/>
      <c r="L10" s="58"/>
      <c r="M10" s="34"/>
    </row>
  </sheetData>
  <mergeCells count="11">
    <mergeCell ref="A10:D10"/>
    <mergeCell ref="A1:M1"/>
    <mergeCell ref="K2:L2"/>
    <mergeCell ref="A2:A3"/>
    <mergeCell ref="E2:E3"/>
    <mergeCell ref="F2:F3"/>
    <mergeCell ref="G2:G3"/>
    <mergeCell ref="H2:H3"/>
    <mergeCell ref="I2:I3"/>
    <mergeCell ref="J2:J3"/>
    <mergeCell ref="M2:M3"/>
  </mergeCells>
  <phoneticPr fontId="5" type="noConversion"/>
  <pageMargins left="0.70866141732283472" right="0.70866141732283472" top="0.74803149606299213" bottom="0.74803149606299213" header="0.70866141732283472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8" sqref="H18"/>
    </sheetView>
  </sheetViews>
  <sheetFormatPr defaultRowHeight="16.2" x14ac:dyDescent="0.3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113年</vt:lpstr>
      <vt:lpstr>112年</vt:lpstr>
      <vt:lpstr>　</vt:lpstr>
      <vt:lpstr>Sheet3</vt:lpstr>
      <vt:lpstr>'113年'!Print_Area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林桂淑</cp:lastModifiedBy>
  <cp:lastPrinted>2024-02-26T02:24:42Z</cp:lastPrinted>
  <dcterms:created xsi:type="dcterms:W3CDTF">2013-11-13T02:00:29Z</dcterms:created>
  <dcterms:modified xsi:type="dcterms:W3CDTF">2024-02-26T02:24:52Z</dcterms:modified>
</cp:coreProperties>
</file>